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83\1 výzva\"/>
    </mc:Choice>
  </mc:AlternateContent>
  <xr:revisionPtr revIDLastSave="0" documentId="13_ncr:1_{E2742604-3282-43E4-816F-FDDEE9324A5D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10" i="1" l="1"/>
  <c r="S12" i="1"/>
  <c r="T11" i="1"/>
  <c r="T9" i="1"/>
  <c r="T7" i="1"/>
  <c r="S8" i="1"/>
  <c r="S13" i="1" l="1"/>
  <c r="T13" i="1"/>
  <c r="P13" i="1"/>
  <c r="S11" i="1" l="1"/>
  <c r="P11" i="1"/>
  <c r="S7" i="1"/>
  <c r="S9" i="1"/>
  <c r="P7" i="1"/>
  <c r="P9" i="1"/>
  <c r="R16" i="1" l="1"/>
  <c r="Q16" i="1"/>
</calcChain>
</file>

<file path=xl/sharedStrings.xml><?xml version="1.0" encoding="utf-8"?>
<sst xmlns="http://schemas.openxmlformats.org/spreadsheetml/2006/main" count="60" uniqueCount="47">
  <si>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</si>
  <si>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</si>
  <si>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</si>
  <si>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</si>
  <si>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</si>
  <si>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</si>
  <si>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</si>
  <si>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</si>
  <si>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</si>
  <si>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</si>
  <si>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</si>
  <si>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</si>
  <si>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</si>
  <si>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</si>
  <si>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</si>
  <si>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</si>
  <si>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</si>
  <si>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</si>
  <si>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</si>
  <si>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</si>
  <si>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</si>
  <si>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</si>
  <si>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</si>
  <si>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</si>
  <si>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</si>
  <si>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</si>
  <si>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</si>
  <si>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</si>
  <si>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</si>
  <si>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</si>
  <si>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</si>
  <si>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</si>
  <si>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21 dní</t>
  </si>
  <si>
    <t xml:space="preserve">Příloha č. 2 Kupní smlouvy - technická specifikace
Výpočetní technika (III.) 183 - 2025 </t>
  </si>
  <si>
    <t>Monitor</t>
  </si>
  <si>
    <t>Společná faktura</t>
  </si>
  <si>
    <t>Záruka na zboží 36 měsíců.</t>
  </si>
  <si>
    <t>Ing. Miroslav Horák, Ph.D.,
Tel.: 37763 2340</t>
  </si>
  <si>
    <t>Technická 8,
301 00  Plzeň, 
Fakulta aplikovaných věd - Katedra mechaniky,
místnost UC 403</t>
  </si>
  <si>
    <t>Počítač bez monitoru, včetně klávesnice a myši</t>
  </si>
  <si>
    <t>Záruka na zboží min. 60 měsíců,
servis NBD on site.</t>
  </si>
  <si>
    <t>Operační systém Windows 64-bit, předinstalovaný (Windows 10 nebo vyšší, nesmí to být licence typu K12 (EDU).
OS Windows požadujeme z důvodu kompatibility s interními aplikacemi ZČU (Stag, Magion,...).</t>
  </si>
  <si>
    <t>Procesor architektury x86-64. 
Výkon procesoru v Passmark CPU více než 39 500 bodů, minimálně 14 fyzických jader. 
Operační paměť typu DDR5 minimálně 16 GB, možnost rozšíření na 64 GB.
Grafická karta může být integrovaná.
Síťová karta 1 Gb/s Ethernet. 
SSD disk NVMe M.2 o kapacitě minimálně 1TB. 
Minimálně 8 USB-A portů.
V předním panelu minimálně 2x USB 3.0 a 1x USB-C port.
Podpora bootování z USB. 
Optická drátová USB myš.
CZ klávesnice s integrovanou čtečkou čipových (JIS) karet.
Velikost počítačové skříně: Desktop SFF. 
Skříň nesmí být plombovaná a musí umožňovat beznástrojové otevření. 
Existence ovladačů použitého HW ve Windows a Linux (Debian).
Záruka min. 60 měsíců, záruční servis NBD on site.</t>
  </si>
  <si>
    <t>Typ obrazovky: IPS.
Podsvícení: LED.
Úhlopříčka min. 27“.
Rozlišení: min. 2560 x 1440 QHD.
Poměr stran: 16:9.
Povrch displeje: Antireflexní.
Připojitelnost: HDMI 2.0, DisplayPort 1.2 (s podporou HDCP), min. 4 porty USB 3.
Naklápění monitoru: min. -5 až +20°.
Otočení: ±45°.
Kloubové otáčení (pivot): 90°.
Záruka na zboží 36 měsíců.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</si>
  <si>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</si>
  <si>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Procesor architektury x86-64. 
Výkon procesoru v Passmark CPU více než 67 500 bodů, minimálně 24 fyzických jader. 
Operační paměť typu DDR5 minimálně 64 GB, zůstávají 2 volné sloty, možnost rozšíření na 128 GB.
Dedikovaná grafická karta podporující technologii CUDA, min. 24GB GDDR7, min. 2x DP konektor, výkon min. 38 000 bodů dle testu na stránce https://www.videocardbenchmark.net/gpu_list.php.
Síťová karta 1 Gb/s Ethernet. 
SSD disk NVMe M.2 o kapacitě minimálně 2TB. 
Min. 1x volný port M.2 PCIe Gen 4x4 pro SSD disk.
Minimálně 10 USB portů, z toho minimálně 6x USB 3.2 port.
V předním panelu minimálně 2x USB 3.0 a 1x USB-C port.
Zdroj min. 700W.
Podpora bootování z USB. 
Optická drátová USB myš.
CZ klávesnice s integrovanou čtečkou čipových (JIS) karet.
Velikost počítačové skříně: microtower nebo větší. 
Skříň nesmí být plombovaná a musí umožňovat beznástrojové otevření. 
Existence ovladačů použitého HW ve Windows a Linux (Debian).
Záruka min. 60 měsíců, záruční servis NBD on site. </t>
  </si>
  <si>
    <t xml:space="preserve">Procesor architektury x86-64. 
Výkon procesoru v Passmark CPU více než 67 500 bodů, minimálně 24 fyzických jader. 
Operační paměť typu DDR5 minimálně 64 GB, zůstávají 2 volné sloty, možnost rozšíření na 128 GB.
Dedikovaná grafická karta podporující technologii CUDA, min. 16GB GDDR7, min. 2x DP konektor, výkon min. 17 000 bodů dle testu na stránce https://www.videocardbenchmark.net/gpu_list.php.
Síťová karta 1 Gb/s Ethernet. 
SSD disk NVMe M.2 o kapacitě minimálně 2TB. 
Min. 1x volný port M.2 PCIe Gen 4x4 pro SSD disk.
Minimálně 10 USB portů, z toho minimálně 6x USB 3.2 port.
V předním panelu minimálně 2x USB 3.0 a 1x USB-C port.
Zdroj min. 700W.
Podpora bootování z USB. 
Optická drátová USB myš.
CZ klávesnice s integrovanou čtečkou čipových (JIS) karet.
Velikost počítačové skříně: microtower nebo větší. 
Skříň nesmí být plombovaná a musí umožňovat beznástrojové otevření. 
Existence ovladačů použitého HW ve Windows a Linux (Debian).
Záruka min. 60 měsíců, záruční servis NBD on site.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</si>
</sst>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6" fillId="0" borderId="0" applyNumberFormat="0" applyFill="0" applyBorder="0" applyAlignment="0" applyProtection="0"/>
  </cellStyleXfs>
  <cellXfs count="141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7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25" fillId="4" borderId="18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4" fillId="6" borderId="18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0" fontId="14" fillId="6" borderId="23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lef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25" fillId="4" borderId="12" xfId="0" applyFont="1" applyFill="1" applyBorder="1" applyAlignment="1" applyProtection="1">
      <alignment horizontal="center" vertical="center" wrapText="1"/>
    </xf>
    <xf numFmtId="165" fontId="0" fillId="0" borderId="23" xfId="0" applyNumberFormat="1" applyBorder="1" applyAlignment="1" applyProtection="1">
      <alignment horizontal="right" vertical="center" indent="1"/>
    </xf>
    <xf numFmtId="0" fontId="9" fillId="3" borderId="18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24" xfId="0" applyFont="1" applyFill="1" applyBorder="1" applyAlignment="1" applyProtection="1">
      <alignment horizontal="left" vertical="center" wrapText="1" indent="1"/>
      <protection locked="0"/>
    </xf>
    <xf numFmtId="0" fontId="15" fillId="4" borderId="12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66" zoomScaleNormal="66" workbookViewId="0">
      <selection activeCell="R7" sqref="R7:R13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29" customWidth="1"/>
    <col min="5" max="5" width="10.5703125" style="21" customWidth="1"/>
    <col min="6" max="6" width="133.285156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28515625" style="1" hidden="1" customWidth="1"/>
    <col min="12" max="12" width="31.7109375" style="1" customWidth="1"/>
    <col min="13" max="13" width="28" style="1" customWidth="1"/>
    <col min="14" max="14" width="37.5703125" style="5" customWidth="1"/>
    <col min="15" max="15" width="27.28515625" style="5" customWidth="1"/>
    <col min="16" max="16" width="21.855468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0.28515625" style="16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28</v>
      </c>
      <c r="H6" s="30" t="s">
        <v>44</v>
      </c>
      <c r="I6" s="31" t="s">
        <v>15</v>
      </c>
      <c r="J6" s="28" t="s">
        <v>16</v>
      </c>
      <c r="K6" s="28" t="s">
        <v>31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07.5" customHeight="1" thickTop="1" x14ac:dyDescent="0.25">
      <c r="A7" s="36"/>
      <c r="B7" s="37">
        <v>1</v>
      </c>
      <c r="C7" s="38" t="s">
        <v>39</v>
      </c>
      <c r="D7" s="39">
        <v>8</v>
      </c>
      <c r="E7" s="40" t="s">
        <v>29</v>
      </c>
      <c r="F7" s="41" t="s">
        <v>45</v>
      </c>
      <c r="G7" s="130"/>
      <c r="H7" s="130"/>
      <c r="I7" s="38" t="s">
        <v>35</v>
      </c>
      <c r="J7" s="42" t="s">
        <v>30</v>
      </c>
      <c r="K7" s="43"/>
      <c r="L7" s="44" t="s">
        <v>40</v>
      </c>
      <c r="M7" s="45" t="s">
        <v>37</v>
      </c>
      <c r="N7" s="45" t="s">
        <v>38</v>
      </c>
      <c r="O7" s="46" t="s">
        <v>32</v>
      </c>
      <c r="P7" s="47">
        <f>D7*Q7</f>
        <v>525976</v>
      </c>
      <c r="Q7" s="48">
        <v>65747</v>
      </c>
      <c r="R7" s="135"/>
      <c r="S7" s="49">
        <f>D7*R7</f>
        <v>0</v>
      </c>
      <c r="T7" s="50" t="str">
        <f>IF(R7+R8, IF(R7+R8&gt;Q7,"NEVYHOVUJE","VYHOVUJE")," ")</f>
        <v xml:space="preserve"> </v>
      </c>
      <c r="U7" s="51"/>
      <c r="V7" s="52" t="s">
        <v>27</v>
      </c>
    </row>
    <row r="8" spans="1:22" ht="54.75" customHeight="1" x14ac:dyDescent="0.25">
      <c r="A8" s="36"/>
      <c r="B8" s="53"/>
      <c r="C8" s="54"/>
      <c r="D8" s="55"/>
      <c r="E8" s="56"/>
      <c r="F8" s="57" t="s">
        <v>41</v>
      </c>
      <c r="G8" s="131"/>
      <c r="H8" s="58" t="s">
        <v>30</v>
      </c>
      <c r="I8" s="59"/>
      <c r="J8" s="60"/>
      <c r="K8" s="61"/>
      <c r="L8" s="62"/>
      <c r="M8" s="63"/>
      <c r="N8" s="63"/>
      <c r="O8" s="64"/>
      <c r="P8" s="65"/>
      <c r="Q8" s="66"/>
      <c r="R8" s="136"/>
      <c r="S8" s="67">
        <f>D7*R8</f>
        <v>0</v>
      </c>
      <c r="T8" s="68"/>
      <c r="U8" s="69"/>
      <c r="V8" s="70"/>
    </row>
    <row r="9" spans="1:22" ht="304.5" customHeight="1" x14ac:dyDescent="0.25">
      <c r="A9" s="36"/>
      <c r="B9" s="71">
        <v>2</v>
      </c>
      <c r="C9" s="72" t="s">
        <v>39</v>
      </c>
      <c r="D9" s="73">
        <v>4</v>
      </c>
      <c r="E9" s="74" t="s">
        <v>29</v>
      </c>
      <c r="F9" s="75" t="s">
        <v>46</v>
      </c>
      <c r="G9" s="132"/>
      <c r="H9" s="132"/>
      <c r="I9" s="59"/>
      <c r="J9" s="60"/>
      <c r="K9" s="61"/>
      <c r="L9" s="76" t="s">
        <v>40</v>
      </c>
      <c r="M9" s="77"/>
      <c r="N9" s="77"/>
      <c r="O9" s="64"/>
      <c r="P9" s="78">
        <f>D9*Q9</f>
        <v>201500</v>
      </c>
      <c r="Q9" s="79">
        <v>50375</v>
      </c>
      <c r="R9" s="137"/>
      <c r="S9" s="80">
        <f>D9*R9</f>
        <v>0</v>
      </c>
      <c r="T9" s="81" t="str">
        <f>IF(R9+R10, IF(R9+R10&gt;Q9,"NEVYHOVUJE","VYHOVUJE")," ")</f>
        <v xml:space="preserve"> </v>
      </c>
      <c r="U9" s="69"/>
      <c r="V9" s="70"/>
    </row>
    <row r="10" spans="1:22" ht="58.5" customHeight="1" x14ac:dyDescent="0.25">
      <c r="A10" s="36"/>
      <c r="B10" s="53"/>
      <c r="C10" s="82"/>
      <c r="D10" s="55"/>
      <c r="E10" s="56"/>
      <c r="F10" s="57" t="s">
        <v>41</v>
      </c>
      <c r="G10" s="131"/>
      <c r="H10" s="58" t="s">
        <v>30</v>
      </c>
      <c r="I10" s="59"/>
      <c r="J10" s="60"/>
      <c r="K10" s="61"/>
      <c r="L10" s="62"/>
      <c r="M10" s="77"/>
      <c r="N10" s="77"/>
      <c r="O10" s="64"/>
      <c r="P10" s="65"/>
      <c r="Q10" s="66"/>
      <c r="R10" s="136"/>
      <c r="S10" s="67">
        <f>D9*R10</f>
        <v>0</v>
      </c>
      <c r="T10" s="68"/>
      <c r="U10" s="69"/>
      <c r="V10" s="70"/>
    </row>
    <row r="11" spans="1:22" ht="262.5" customHeight="1" x14ac:dyDescent="0.25">
      <c r="A11" s="36"/>
      <c r="B11" s="71">
        <v>3</v>
      </c>
      <c r="C11" s="72" t="s">
        <v>39</v>
      </c>
      <c r="D11" s="73">
        <v>4</v>
      </c>
      <c r="E11" s="74" t="s">
        <v>29</v>
      </c>
      <c r="F11" s="83" t="s">
        <v>42</v>
      </c>
      <c r="G11" s="132"/>
      <c r="H11" s="132"/>
      <c r="I11" s="59"/>
      <c r="J11" s="60"/>
      <c r="K11" s="61"/>
      <c r="L11" s="76" t="s">
        <v>40</v>
      </c>
      <c r="M11" s="77"/>
      <c r="N11" s="77"/>
      <c r="O11" s="64"/>
      <c r="P11" s="78">
        <f>D11*Q11</f>
        <v>69912</v>
      </c>
      <c r="Q11" s="79">
        <v>17478</v>
      </c>
      <c r="R11" s="138"/>
      <c r="S11" s="84">
        <f>D11*R11</f>
        <v>0</v>
      </c>
      <c r="T11" s="81" t="str">
        <f>IF(R11+R12, IF(R11+R12&gt;Q11,"NEVYHOVUJE","VYHOVUJE")," ")</f>
        <v xml:space="preserve"> </v>
      </c>
      <c r="U11" s="69"/>
      <c r="V11" s="70"/>
    </row>
    <row r="12" spans="1:22" ht="63.75" customHeight="1" x14ac:dyDescent="0.25">
      <c r="A12" s="36"/>
      <c r="B12" s="53"/>
      <c r="C12" s="54"/>
      <c r="D12" s="55"/>
      <c r="E12" s="56"/>
      <c r="F12" s="85" t="s">
        <v>41</v>
      </c>
      <c r="G12" s="133"/>
      <c r="H12" s="86" t="s">
        <v>30</v>
      </c>
      <c r="I12" s="59"/>
      <c r="J12" s="60"/>
      <c r="K12" s="61"/>
      <c r="L12" s="62"/>
      <c r="M12" s="77"/>
      <c r="N12" s="77"/>
      <c r="O12" s="64"/>
      <c r="P12" s="65"/>
      <c r="Q12" s="66"/>
      <c r="R12" s="139"/>
      <c r="S12" s="87">
        <f>D11*R12</f>
        <v>0</v>
      </c>
      <c r="T12" s="68"/>
      <c r="U12" s="69"/>
      <c r="V12" s="88"/>
    </row>
    <row r="13" spans="1:22" ht="223.5" customHeight="1" thickBot="1" x14ac:dyDescent="0.3">
      <c r="A13" s="36"/>
      <c r="B13" s="89">
        <v>4</v>
      </c>
      <c r="C13" s="90" t="s">
        <v>34</v>
      </c>
      <c r="D13" s="91">
        <v>6</v>
      </c>
      <c r="E13" s="92" t="s">
        <v>29</v>
      </c>
      <c r="F13" s="93" t="s">
        <v>43</v>
      </c>
      <c r="G13" s="134"/>
      <c r="H13" s="134"/>
      <c r="I13" s="94"/>
      <c r="J13" s="95"/>
      <c r="K13" s="96"/>
      <c r="L13" s="97" t="s">
        <v>36</v>
      </c>
      <c r="M13" s="98"/>
      <c r="N13" s="98"/>
      <c r="O13" s="99"/>
      <c r="P13" s="100">
        <f>D13*Q13</f>
        <v>26382</v>
      </c>
      <c r="Q13" s="101">
        <v>4397</v>
      </c>
      <c r="R13" s="140"/>
      <c r="S13" s="102">
        <f>D13*R13</f>
        <v>0</v>
      </c>
      <c r="T13" s="103" t="str">
        <f t="shared" ref="T13" si="0">IF(ISNUMBER(R13), IF(R13&gt;Q13,"NEVYHOVUJE","VYHOVUJE")," ")</f>
        <v xml:space="preserve"> </v>
      </c>
      <c r="U13" s="104"/>
      <c r="V13" s="105" t="s">
        <v>11</v>
      </c>
    </row>
    <row r="14" spans="1:22" ht="17.45" customHeight="1" thickTop="1" thickBot="1" x14ac:dyDescent="0.3">
      <c r="B14" s="106"/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07" t="s">
        <v>24</v>
      </c>
      <c r="C15" s="107"/>
      <c r="D15" s="107"/>
      <c r="E15" s="107"/>
      <c r="F15" s="107"/>
      <c r="G15" s="107"/>
      <c r="H15" s="108"/>
      <c r="I15" s="108"/>
      <c r="J15" s="109"/>
      <c r="K15" s="109"/>
      <c r="L15" s="26"/>
      <c r="M15" s="26"/>
      <c r="N15" s="26"/>
      <c r="O15" s="110"/>
      <c r="P15" s="110"/>
      <c r="Q15" s="111" t="s">
        <v>9</v>
      </c>
      <c r="R15" s="112" t="s">
        <v>10</v>
      </c>
      <c r="S15" s="113"/>
      <c r="T15" s="114"/>
      <c r="U15" s="115"/>
      <c r="V15" s="116"/>
    </row>
    <row r="16" spans="1:22" ht="50.45" customHeight="1" thickTop="1" thickBot="1" x14ac:dyDescent="0.3">
      <c r="B16" s="117" t="s">
        <v>23</v>
      </c>
      <c r="C16" s="117"/>
      <c r="D16" s="117"/>
      <c r="E16" s="117"/>
      <c r="F16" s="117"/>
      <c r="G16" s="117"/>
      <c r="H16" s="117"/>
      <c r="I16" s="118"/>
      <c r="L16" s="6"/>
      <c r="M16" s="6"/>
      <c r="N16" s="6"/>
      <c r="O16" s="119"/>
      <c r="P16" s="119"/>
      <c r="Q16" s="120">
        <f>SUM(P7:P13)</f>
        <v>823770</v>
      </c>
      <c r="R16" s="121">
        <f>SUM(S7:S13)</f>
        <v>0</v>
      </c>
      <c r="S16" s="122"/>
      <c r="T16" s="123"/>
    </row>
    <row r="17" spans="2:19" ht="15.75" thickTop="1" x14ac:dyDescent="0.25">
      <c r="B17" s="124" t="s">
        <v>26</v>
      </c>
      <c r="C17" s="124"/>
      <c r="D17" s="124"/>
      <c r="E17" s="124"/>
      <c r="F17" s="124"/>
      <c r="G17" s="124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x14ac:dyDescent="0.25">
      <c r="B18" s="125"/>
      <c r="C18" s="125"/>
      <c r="D18" s="125"/>
      <c r="E18" s="125"/>
      <c r="F18" s="125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x14ac:dyDescent="0.25">
      <c r="B19" s="125"/>
      <c r="C19" s="125"/>
      <c r="D19" s="125"/>
      <c r="E19" s="125"/>
      <c r="F19" s="125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x14ac:dyDescent="0.25">
      <c r="B20" s="126"/>
      <c r="C20" s="127"/>
      <c r="D20" s="127"/>
      <c r="E20" s="127"/>
      <c r="F20" s="127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09"/>
      <c r="D21" s="128"/>
      <c r="E21" s="109"/>
      <c r="F21" s="109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09"/>
      <c r="D22" s="128"/>
      <c r="E22" s="109"/>
      <c r="F22" s="109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09"/>
      <c r="D23" s="128"/>
      <c r="E23" s="109"/>
      <c r="F23" s="109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09"/>
      <c r="D24" s="128"/>
      <c r="E24" s="109"/>
      <c r="F24" s="109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09"/>
      <c r="D25" s="128"/>
      <c r="E25" s="109"/>
      <c r="F25" s="109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09"/>
      <c r="D26" s="128"/>
      <c r="E26" s="109"/>
      <c r="F26" s="109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09"/>
      <c r="D27" s="128"/>
      <c r="E27" s="109"/>
      <c r="F27" s="109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09"/>
      <c r="D28" s="128"/>
      <c r="E28" s="109"/>
      <c r="F28" s="109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09"/>
      <c r="D29" s="128"/>
      <c r="E29" s="109"/>
      <c r="F29" s="109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09"/>
      <c r="D30" s="128"/>
      <c r="E30" s="109"/>
      <c r="F30" s="109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09"/>
      <c r="D31" s="128"/>
      <c r="E31" s="109"/>
      <c r="F31" s="109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09"/>
      <c r="D32" s="128"/>
      <c r="E32" s="109"/>
      <c r="F32" s="109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09"/>
      <c r="D33" s="128"/>
      <c r="E33" s="109"/>
      <c r="F33" s="109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09"/>
      <c r="D34" s="128"/>
      <c r="E34" s="109"/>
      <c r="F34" s="109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09"/>
      <c r="D35" s="128"/>
      <c r="E35" s="109"/>
      <c r="F35" s="109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09"/>
      <c r="D36" s="128"/>
      <c r="E36" s="109"/>
      <c r="F36" s="109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09"/>
      <c r="D37" s="128"/>
      <c r="E37" s="109"/>
      <c r="F37" s="109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09"/>
      <c r="D38" s="128"/>
      <c r="E38" s="109"/>
      <c r="F38" s="109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09"/>
      <c r="D39" s="128"/>
      <c r="E39" s="109"/>
      <c r="F39" s="109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09"/>
      <c r="D40" s="128"/>
      <c r="E40" s="109"/>
      <c r="F40" s="109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09"/>
      <c r="D41" s="128"/>
      <c r="E41" s="109"/>
      <c r="F41" s="109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09"/>
      <c r="D42" s="128"/>
      <c r="E42" s="109"/>
      <c r="F42" s="109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09"/>
      <c r="D43" s="128"/>
      <c r="E43" s="109"/>
      <c r="F43" s="109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09"/>
      <c r="D44" s="128"/>
      <c r="E44" s="109"/>
      <c r="F44" s="109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09"/>
      <c r="D45" s="128"/>
      <c r="E45" s="109"/>
      <c r="F45" s="109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09"/>
      <c r="D46" s="128"/>
      <c r="E46" s="109"/>
      <c r="F46" s="109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09"/>
      <c r="D47" s="128"/>
      <c r="E47" s="109"/>
      <c r="F47" s="109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09"/>
      <c r="D48" s="128"/>
      <c r="E48" s="109"/>
      <c r="F48" s="109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09"/>
      <c r="D49" s="128"/>
      <c r="E49" s="109"/>
      <c r="F49" s="109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09"/>
      <c r="D50" s="128"/>
      <c r="E50" s="109"/>
      <c r="F50" s="109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09"/>
      <c r="D51" s="128"/>
      <c r="E51" s="109"/>
      <c r="F51" s="109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09"/>
      <c r="D52" s="128"/>
      <c r="E52" s="109"/>
      <c r="F52" s="109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09"/>
      <c r="D53" s="128"/>
      <c r="E53" s="109"/>
      <c r="F53" s="109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09"/>
      <c r="D54" s="128"/>
      <c r="E54" s="109"/>
      <c r="F54" s="109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09"/>
      <c r="D55" s="128"/>
      <c r="E55" s="109"/>
      <c r="F55" s="109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09"/>
      <c r="D56" s="128"/>
      <c r="E56" s="109"/>
      <c r="F56" s="109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09"/>
      <c r="D57" s="128"/>
      <c r="E57" s="109"/>
      <c r="F57" s="109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09"/>
      <c r="D58" s="128"/>
      <c r="E58" s="109"/>
      <c r="F58" s="109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09"/>
      <c r="D59" s="128"/>
      <c r="E59" s="109"/>
      <c r="F59" s="109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09"/>
      <c r="D60" s="128"/>
      <c r="E60" s="109"/>
      <c r="F60" s="109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09"/>
      <c r="D61" s="128"/>
      <c r="E61" s="109"/>
      <c r="F61" s="109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09"/>
      <c r="D62" s="128"/>
      <c r="E62" s="109"/>
      <c r="F62" s="109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09"/>
      <c r="D63" s="128"/>
      <c r="E63" s="109"/>
      <c r="F63" s="109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09"/>
      <c r="D64" s="128"/>
      <c r="E64" s="109"/>
      <c r="F64" s="109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09"/>
      <c r="D65" s="128"/>
      <c r="E65" s="109"/>
      <c r="F65" s="109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09"/>
      <c r="D66" s="128"/>
      <c r="E66" s="109"/>
      <c r="F66" s="109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09"/>
      <c r="D67" s="128"/>
      <c r="E67" s="109"/>
      <c r="F67" s="109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09"/>
      <c r="D68" s="128"/>
      <c r="E68" s="109"/>
      <c r="F68" s="109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09"/>
      <c r="D69" s="128"/>
      <c r="E69" s="109"/>
      <c r="F69" s="109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09"/>
      <c r="D70" s="128"/>
      <c r="E70" s="109"/>
      <c r="F70" s="109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09"/>
      <c r="D71" s="128"/>
      <c r="E71" s="109"/>
      <c r="F71" s="109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09"/>
      <c r="D72" s="128"/>
      <c r="E72" s="109"/>
      <c r="F72" s="109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09"/>
      <c r="D73" s="128"/>
      <c r="E73" s="109"/>
      <c r="F73" s="109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09"/>
      <c r="D74" s="128"/>
      <c r="E74" s="109"/>
      <c r="F74" s="109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09"/>
      <c r="D75" s="128"/>
      <c r="E75" s="109"/>
      <c r="F75" s="109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09"/>
      <c r="D76" s="128"/>
      <c r="E76" s="109"/>
      <c r="F76" s="109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09"/>
      <c r="D77" s="128"/>
      <c r="E77" s="109"/>
      <c r="F77" s="109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09"/>
      <c r="D78" s="128"/>
      <c r="E78" s="109"/>
      <c r="F78" s="109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09"/>
      <c r="D79" s="128"/>
      <c r="E79" s="109"/>
      <c r="F79" s="109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09"/>
      <c r="D80" s="128"/>
      <c r="E80" s="109"/>
      <c r="F80" s="109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09"/>
      <c r="D81" s="128"/>
      <c r="E81" s="109"/>
      <c r="F81" s="109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09"/>
      <c r="D82" s="128"/>
      <c r="E82" s="109"/>
      <c r="F82" s="109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09"/>
      <c r="D83" s="128"/>
      <c r="E83" s="109"/>
      <c r="F83" s="109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09"/>
      <c r="D84" s="128"/>
      <c r="E84" s="109"/>
      <c r="F84" s="109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09"/>
      <c r="D85" s="128"/>
      <c r="E85" s="109"/>
      <c r="F85" s="109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09"/>
      <c r="D86" s="128"/>
      <c r="E86" s="109"/>
      <c r="F86" s="109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09"/>
      <c r="D87" s="128"/>
      <c r="E87" s="109"/>
      <c r="F87" s="109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09"/>
      <c r="D88" s="128"/>
      <c r="E88" s="109"/>
      <c r="F88" s="109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09"/>
      <c r="D89" s="128"/>
      <c r="E89" s="109"/>
      <c r="F89" s="109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09"/>
      <c r="D90" s="128"/>
      <c r="E90" s="109"/>
      <c r="F90" s="109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09"/>
      <c r="D91" s="128"/>
      <c r="E91" s="109"/>
      <c r="F91" s="109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09"/>
      <c r="D92" s="128"/>
      <c r="E92" s="109"/>
      <c r="F92" s="109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09"/>
      <c r="D93" s="128"/>
      <c r="E93" s="109"/>
      <c r="F93" s="109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09"/>
      <c r="D94" s="128"/>
      <c r="E94" s="109"/>
      <c r="F94" s="109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09"/>
      <c r="D95" s="128"/>
      <c r="E95" s="109"/>
      <c r="F95" s="109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09"/>
      <c r="D96" s="128"/>
      <c r="E96" s="109"/>
      <c r="F96" s="109"/>
      <c r="G96" s="15"/>
      <c r="H96" s="15"/>
      <c r="I96" s="10"/>
      <c r="J96" s="10"/>
      <c r="K96" s="10"/>
      <c r="L96" s="10"/>
      <c r="M96" s="10"/>
      <c r="N96" s="16"/>
      <c r="O96" s="16"/>
      <c r="P96" s="16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MheLhwAzShY78esyphihTzlmfQMHe+OjYdvU+Uwor8/jSfd81xwiVnd62GpbGkch0x0fIMJur+ug5gNWapNLXg==" saltValue="i+pnrQqNVDGYdSuLilplGQ==" spinCount="100000" sheet="1" objects="1" scenarios="1"/>
  <mergeCells count="39">
    <mergeCell ref="L9:L10"/>
    <mergeCell ref="T11:T12"/>
    <mergeCell ref="V7:V12"/>
    <mergeCell ref="D11:D12"/>
    <mergeCell ref="E11:E12"/>
    <mergeCell ref="L11:L12"/>
    <mergeCell ref="Q11:Q12"/>
    <mergeCell ref="P11:P12"/>
    <mergeCell ref="P7:P8"/>
    <mergeCell ref="T7:T8"/>
    <mergeCell ref="Q9:Q10"/>
    <mergeCell ref="P9:P10"/>
    <mergeCell ref="T9:T10"/>
    <mergeCell ref="L7:L8"/>
    <mergeCell ref="O7:O13"/>
    <mergeCell ref="U7:U13"/>
    <mergeCell ref="B1:D1"/>
    <mergeCell ref="G5:H5"/>
    <mergeCell ref="I7:I13"/>
    <mergeCell ref="J7:J13"/>
    <mergeCell ref="K7:K13"/>
    <mergeCell ref="B7:B8"/>
    <mergeCell ref="C7:C8"/>
    <mergeCell ref="D7:D8"/>
    <mergeCell ref="E7:E8"/>
    <mergeCell ref="B11:B12"/>
    <mergeCell ref="C11:C12"/>
    <mergeCell ref="B9:B10"/>
    <mergeCell ref="C9:C10"/>
    <mergeCell ref="D9:D10"/>
    <mergeCell ref="E9:E10"/>
    <mergeCell ref="B17:G17"/>
    <mergeCell ref="R16:T16"/>
    <mergeCell ref="R15:T15"/>
    <mergeCell ref="B15:G15"/>
    <mergeCell ref="B16:H16"/>
    <mergeCell ref="M7:M13"/>
    <mergeCell ref="N7:N13"/>
    <mergeCell ref="Q7:Q8"/>
  </mergeCells>
  <phoneticPr fontId="28" type="noConversion"/>
  <conditionalFormatting sqref="R7:R13 G7:H13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3">
    <cfRule type="notContainsBlanks" dxfId="2" priority="78">
      <formula>LEN(TRIM(G7))&gt;0</formula>
    </cfRule>
  </conditionalFormatting>
  <conditionalFormatting sqref="T7 T9 T11 T13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 E11 E13" xr:uid="{349A6282-9232-40B5-B155-0C95E3B5B228}">
      <formula1>"ks,bal,sada,m,"</formula1>
    </dataValidation>
    <dataValidation type="list" allowBlank="1" showInputMessage="1" showErrorMessage="1" sqref="J7:J8" xr:uid="{E38DD96A-6D04-4578-8DD7-E114CCBA39DA}">
      <formula1>"ANO,NE"</formula1>
    </dataValidation>
  </dataValidations>
  <hyperlinks>
    <hyperlink ref="H6" location="'Výpočetní technika'!B16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8:S12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V13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2025-10-08T10:29:03Z</cp:lastPrinted>
  <dcterms:created xsi:type="dcterms:W3CDTF">2014-03-05T12:43:32Z</dcterms:created>
  <dcterms:modified xsi:type="dcterms:W3CDTF">2025-10-08T11:46:41Z</dcterms:modified>
</cp:coreProperties>
</file>